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0730" windowHeight="11760"/>
  </bookViews>
  <sheets>
    <sheet name="Cement" sheetId="1" r:id="rId1"/>
    <sheet name="Sheet2" sheetId="2" r:id="rId2"/>
    <sheet name="Sheet3" sheetId="3" r:id="rId3"/>
  </sheets>
  <definedNames>
    <definedName name="_xlnm.Print_Area" localSheetId="0">Cement!$A$1:$R$7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/>
  <c r="G5" s="1"/>
  <c r="H5" s="1"/>
  <c r="N6" l="1"/>
  <c r="O6"/>
  <c r="Q6"/>
  <c r="R6"/>
  <c r="I6"/>
  <c r="K6"/>
  <c r="L6"/>
  <c r="P6"/>
  <c r="M6"/>
  <c r="J6"/>
  <c r="H6"/>
  <c r="H7" s="1"/>
</calcChain>
</file>

<file path=xl/sharedStrings.xml><?xml version="1.0" encoding="utf-8"?>
<sst xmlns="http://schemas.openxmlformats.org/spreadsheetml/2006/main" count="25" uniqueCount="25">
  <si>
    <t>Polygon No.</t>
  </si>
  <si>
    <t>BH No.</t>
  </si>
  <si>
    <t>From (m)</t>
  </si>
  <si>
    <t>To (m)</t>
  </si>
  <si>
    <t>Average Quality</t>
  </si>
  <si>
    <t>CaO
%</t>
  </si>
  <si>
    <t>MgO
%</t>
  </si>
  <si>
    <t>LOI
%</t>
  </si>
  <si>
    <t>Thick. (m)</t>
  </si>
  <si>
    <r>
      <t>Al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 xml:space="preserve">
%</t>
    </r>
  </si>
  <si>
    <r>
      <t>SiO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 xml:space="preserve">
%</t>
    </r>
  </si>
  <si>
    <r>
      <t xml:space="preserve"> Fe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 xml:space="preserve">
%</t>
    </r>
  </si>
  <si>
    <r>
      <t>SO</t>
    </r>
    <r>
      <rPr>
        <b/>
        <vertAlign val="subscript"/>
        <sz val="12"/>
        <color theme="1"/>
        <rFont val="Times New Roman"/>
        <family val="1"/>
      </rPr>
      <t xml:space="preserve">3
</t>
    </r>
    <r>
      <rPr>
        <b/>
        <sz val="12"/>
        <color theme="1"/>
        <rFont val="Times New Roman"/>
        <family val="1"/>
      </rPr>
      <t>%</t>
    </r>
  </si>
  <si>
    <r>
      <t>P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5</t>
    </r>
    <r>
      <rPr>
        <b/>
        <sz val="12"/>
        <color theme="1"/>
        <rFont val="Times New Roman"/>
        <family val="1"/>
      </rPr>
      <t xml:space="preserve">
%</t>
    </r>
  </si>
  <si>
    <r>
      <t>K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
%</t>
    </r>
  </si>
  <si>
    <r>
      <t>Na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 %</t>
    </r>
  </si>
  <si>
    <r>
      <t>Volume 
(m</t>
    </r>
    <r>
      <rPr>
        <b/>
        <vertAlign val="super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>)</t>
    </r>
  </si>
  <si>
    <r>
      <t>Polygonal Area (m</t>
    </r>
    <r>
      <rPr>
        <b/>
        <vertAlign val="super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)</t>
    </r>
  </si>
  <si>
    <t xml:space="preserve"> Geological Gross in-situ Resources (tonnes)</t>
  </si>
  <si>
    <t>Polygon wise, Borehole wise Resources (333) estimated for Cement Grade Limestone by Polygonal Method for Akapur block, 
Dist: Yavatmal, Maharashtra</t>
  </si>
  <si>
    <t>Bulk Density: 2.84 gm/cc</t>
  </si>
  <si>
    <t>Total Geological Gross in-situ Resources of Cement Grade Limestone in Tonnes</t>
  </si>
  <si>
    <t>Total Geological Gross in-situ Resources of Cement Grade Limestone in Million Tonnes</t>
  </si>
  <si>
    <t>MAK-07</t>
  </si>
  <si>
    <t>P7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</si>
</sst>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vertAlign val="superscript"/>
      <sz val="12"/>
      <color theme="1"/>
      <name val="Times New Roman"/>
      <family val="1"/>
    </font>
    <font>
      <b/>
      <vertAlign val="subscript"/>
      <sz val="12"/>
      <color theme="1"/>
      <name val="Times New Roman"/>
      <family val="1"/>
    </font>
    <font>
      <b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2" fontId="2" fillId="0" borderId="0" xfId="0" applyNumberFormat="1" applyFont="1"/>
    <xf numFmtId="2" fontId="2" fillId="0" borderId="1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4"/>
  <sheetViews>
    <sheetView tabSelected="1" zoomScaleNormal="100" workbookViewId="0">
      <selection sqref="A1:R7"/>
    </sheetView>
  </sheetViews>
  <sheetFormatPr defaultColWidth="9.140625" defaultRowHeight="15.75"/>
  <cols>
    <col min="1" max="1" width="8.28515625" style="2" customWidth="1"/>
    <col min="2" max="2" width="9.28515625" style="2" bestFit="1" customWidth="1"/>
    <col min="3" max="3" width="11.5703125" style="2" customWidth="1"/>
    <col min="4" max="4" width="6.7109375" style="2" customWidth="1"/>
    <col min="5" max="5" width="6" style="2" customWidth="1"/>
    <col min="6" max="6" width="6.5703125" style="2" customWidth="1"/>
    <col min="7" max="7" width="13.140625" style="2" customWidth="1"/>
    <col min="8" max="8" width="14.140625" style="2" customWidth="1"/>
    <col min="9" max="11" width="6.7109375" style="2" customWidth="1"/>
    <col min="12" max="12" width="5.7109375" style="2" customWidth="1"/>
    <col min="13" max="13" width="7.140625" style="2" customWidth="1"/>
    <col min="14" max="14" width="5.7109375" style="2" customWidth="1"/>
    <col min="15" max="15" width="6.140625" style="2" customWidth="1"/>
    <col min="16" max="16" width="5.7109375" style="2" customWidth="1"/>
    <col min="17" max="18" width="6.7109375" style="2" customWidth="1"/>
    <col min="19" max="16384" width="9.140625" style="2"/>
  </cols>
  <sheetData>
    <row r="1" spans="1:18" ht="37.5" customHeight="1">
      <c r="A1" s="11" t="s">
        <v>19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</row>
    <row r="2" spans="1:18" ht="15.75" customHeight="1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5" t="s">
        <v>20</v>
      </c>
      <c r="O2" s="15"/>
      <c r="P2" s="15"/>
      <c r="Q2" s="15"/>
      <c r="R2" s="15"/>
    </row>
    <row r="3" spans="1:18" ht="15.75" customHeight="1">
      <c r="A3" s="14" t="s">
        <v>0</v>
      </c>
      <c r="B3" s="14" t="s">
        <v>1</v>
      </c>
      <c r="C3" s="14" t="s">
        <v>17</v>
      </c>
      <c r="D3" s="14" t="s">
        <v>2</v>
      </c>
      <c r="E3" s="14" t="s">
        <v>3</v>
      </c>
      <c r="F3" s="14" t="s">
        <v>8</v>
      </c>
      <c r="G3" s="14" t="s">
        <v>16</v>
      </c>
      <c r="H3" s="14" t="s">
        <v>18</v>
      </c>
      <c r="I3" s="14" t="s">
        <v>4</v>
      </c>
      <c r="J3" s="14"/>
      <c r="K3" s="14"/>
      <c r="L3" s="14"/>
      <c r="M3" s="14"/>
      <c r="N3" s="14"/>
      <c r="O3" s="14"/>
      <c r="P3" s="14"/>
      <c r="Q3" s="14"/>
      <c r="R3" s="14"/>
    </row>
    <row r="4" spans="1:18" ht="48.6" customHeight="1">
      <c r="A4" s="14"/>
      <c r="B4" s="14"/>
      <c r="C4" s="14"/>
      <c r="D4" s="14"/>
      <c r="E4" s="14"/>
      <c r="F4" s="14"/>
      <c r="G4" s="14"/>
      <c r="H4" s="14"/>
      <c r="I4" s="3" t="s">
        <v>5</v>
      </c>
      <c r="J4" s="3" t="s">
        <v>6</v>
      </c>
      <c r="K4" s="3" t="s">
        <v>9</v>
      </c>
      <c r="L4" s="3" t="s">
        <v>10</v>
      </c>
      <c r="M4" s="3" t="s">
        <v>11</v>
      </c>
      <c r="N4" s="3" t="s">
        <v>12</v>
      </c>
      <c r="O4" s="3" t="s">
        <v>13</v>
      </c>
      <c r="P4" s="3" t="s">
        <v>14</v>
      </c>
      <c r="Q4" s="3" t="s">
        <v>15</v>
      </c>
      <c r="R4" s="3" t="s">
        <v>7</v>
      </c>
    </row>
    <row r="5" spans="1:18" s="18" customFormat="1" ht="18.75" customHeight="1">
      <c r="A5" s="8" t="s">
        <v>24</v>
      </c>
      <c r="B5" s="16" t="s">
        <v>23</v>
      </c>
      <c r="C5" s="8">
        <v>778881.8</v>
      </c>
      <c r="D5" s="17">
        <v>1</v>
      </c>
      <c r="E5" s="17">
        <v>15</v>
      </c>
      <c r="F5" s="17">
        <f>E5-D5</f>
        <v>14</v>
      </c>
      <c r="G5" s="4">
        <f>C5*F5</f>
        <v>10904345.200000001</v>
      </c>
      <c r="H5" s="5">
        <f>G5*2.84</f>
        <v>30968340.368000001</v>
      </c>
      <c r="I5" s="17">
        <v>44.340142857142858</v>
      </c>
      <c r="J5" s="17">
        <v>6.6548714285714299</v>
      </c>
      <c r="K5" s="17">
        <v>1.249457142857143</v>
      </c>
      <c r="L5" s="17">
        <v>5.7009571428571428</v>
      </c>
      <c r="M5" s="17">
        <v>0.54690000000000005</v>
      </c>
      <c r="N5" s="17">
        <v>5.0964285714285705E-2</v>
      </c>
      <c r="O5" s="17">
        <v>1.6042857142857143E-2</v>
      </c>
      <c r="P5" s="17">
        <v>0.24232857142857142</v>
      </c>
      <c r="Q5" s="17">
        <v>1.7142857142857144E-2</v>
      </c>
      <c r="R5" s="17">
        <v>40.941428571428567</v>
      </c>
    </row>
    <row r="6" spans="1:18" ht="31.5" customHeight="1">
      <c r="A6" s="13" t="s">
        <v>21</v>
      </c>
      <c r="B6" s="13"/>
      <c r="C6" s="13"/>
      <c r="D6" s="13"/>
      <c r="E6" s="13"/>
      <c r="F6" s="13"/>
      <c r="G6" s="13"/>
      <c r="H6" s="6">
        <f>SUM(H5:H5)</f>
        <v>30968340.368000001</v>
      </c>
      <c r="I6" s="9">
        <f t="shared" ref="I6:R6" si="0">SUMPRODUCT(I5:I5,$H$5:$H$5)/SUM($H$5:$H$5)</f>
        <v>44.340142857142858</v>
      </c>
      <c r="J6" s="12">
        <f t="shared" si="0"/>
        <v>6.6548714285714299</v>
      </c>
      <c r="K6" s="12">
        <f t="shared" si="0"/>
        <v>1.2494571428571433</v>
      </c>
      <c r="L6" s="12">
        <f t="shared" si="0"/>
        <v>5.7009571428571428</v>
      </c>
      <c r="M6" s="12">
        <f t="shared" si="0"/>
        <v>0.54690000000000005</v>
      </c>
      <c r="N6" s="12">
        <f t="shared" si="0"/>
        <v>5.0964285714285705E-2</v>
      </c>
      <c r="O6" s="12">
        <f t="shared" si="0"/>
        <v>1.6042857142857143E-2</v>
      </c>
      <c r="P6" s="12">
        <f t="shared" si="0"/>
        <v>0.24232857142857142</v>
      </c>
      <c r="Q6" s="12">
        <f t="shared" si="0"/>
        <v>1.7142857142857147E-2</v>
      </c>
      <c r="R6" s="12">
        <f t="shared" si="0"/>
        <v>40.941428571428567</v>
      </c>
    </row>
    <row r="7" spans="1:18" ht="34.15" customHeight="1">
      <c r="A7" s="13" t="s">
        <v>22</v>
      </c>
      <c r="B7" s="13"/>
      <c r="C7" s="13"/>
      <c r="D7" s="13"/>
      <c r="E7" s="13"/>
      <c r="F7" s="13"/>
      <c r="G7" s="13"/>
      <c r="H7" s="6">
        <f>H6/1000000</f>
        <v>30.968340368</v>
      </c>
      <c r="I7" s="10"/>
      <c r="J7" s="12"/>
      <c r="K7" s="12"/>
      <c r="L7" s="12"/>
      <c r="M7" s="12"/>
      <c r="N7" s="12"/>
      <c r="O7" s="12"/>
      <c r="P7" s="12"/>
      <c r="Q7" s="12"/>
      <c r="R7" s="12"/>
    </row>
    <row r="8" spans="1:18">
      <c r="H8" s="7"/>
    </row>
    <row r="11" spans="1:18">
      <c r="H11" s="7"/>
    </row>
    <row r="12" spans="1:18">
      <c r="H12" s="7"/>
    </row>
    <row r="14" spans="1:18">
      <c r="H14" s="7"/>
    </row>
  </sheetData>
  <mergeCells count="23">
    <mergeCell ref="I3:R3"/>
    <mergeCell ref="N2:R2"/>
    <mergeCell ref="A3:A4"/>
    <mergeCell ref="B3:B4"/>
    <mergeCell ref="C3:C4"/>
    <mergeCell ref="D3:D4"/>
    <mergeCell ref="E3:E4"/>
    <mergeCell ref="I6:I7"/>
    <mergeCell ref="A1:R1"/>
    <mergeCell ref="R6:R7"/>
    <mergeCell ref="Q6:Q7"/>
    <mergeCell ref="A6:G6"/>
    <mergeCell ref="J6:J7"/>
    <mergeCell ref="K6:K7"/>
    <mergeCell ref="L6:L7"/>
    <mergeCell ref="A7:G7"/>
    <mergeCell ref="M6:M7"/>
    <mergeCell ref="N6:N7"/>
    <mergeCell ref="O6:O7"/>
    <mergeCell ref="P6:P7"/>
    <mergeCell ref="F3:F4"/>
    <mergeCell ref="G3:G4"/>
    <mergeCell ref="H3:H4"/>
  </mergeCells>
  <printOptions horizontalCentered="1"/>
  <pageMargins left="0.31496062992125984" right="0.31496062992125984" top="1.8897637795275593" bottom="0.74803149606299213" header="1.0629921259842521" footer="0.31496062992125984"/>
  <pageSetup paperSize="9" orientation="landscape" r:id="rId1"/>
  <headerFooter>
    <oddHeader>&amp;R&amp;G
ANNEXURE-VIIA/&amp;P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Cement</vt:lpstr>
      <vt:lpstr>Sheet2</vt:lpstr>
      <vt:lpstr>Sheet3</vt:lpstr>
      <vt:lpstr>Cement!Print_Area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mecl</cp:lastModifiedBy>
  <cp:lastPrinted>2025-09-25T04:56:48Z</cp:lastPrinted>
  <dcterms:created xsi:type="dcterms:W3CDTF">2024-06-01T08:47:18Z</dcterms:created>
  <dcterms:modified xsi:type="dcterms:W3CDTF">2025-09-25T04:56:52Z</dcterms:modified>
</cp:coreProperties>
</file>